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lanner" sheetId="2" state="visible" r:id="rId2"/>
    <sheet xmlns:r="http://schemas.openxmlformats.org/officeDocument/2006/relationships" name="Benchmar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%"/>
    <numFmt numFmtId="165" formatCode="0.0"/>
    <numFmt numFmtId="166" formatCode="+0.0;-0.0;0.0"/>
    <numFmt numFmtId="167" formatCode="+0.00;-0.00;0.00"/>
    <numFmt numFmtId="168" formatCode="+0;-0;0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</font>
    <font>
      <b val="1"/>
      <sz val="13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3" fontId="0" fillId="2" borderId="0" pivotButton="0" quotePrefix="0" xfId="0"/>
    <xf numFmtId="0" fontId="6" fillId="0" borderId="0" pivotButton="0" quotePrefix="0" xfId="0"/>
    <xf numFmtId="164" fontId="0" fillId="2" borderId="0" pivotButton="0" quotePrefix="0" xfId="0"/>
    <xf numFmtId="49" fontId="0" fillId="2" borderId="0" pivotButton="0" quotePrefix="0" xfId="0"/>
    <xf numFmtId="9" fontId="0" fillId="2" borderId="0" pivotButton="0" quotePrefix="0" xfId="0"/>
    <xf numFmtId="165" fontId="0" fillId="3" borderId="0" pivotButton="0" quotePrefix="0" xfId="0"/>
    <xf numFmtId="164" fontId="0" fillId="3" borderId="0" pivotButton="0" quotePrefix="0" xfId="0"/>
    <xf numFmtId="166" fontId="0" fillId="3" borderId="0" pivotButton="0" quotePrefix="0" xfId="0"/>
    <xf numFmtId="167" fontId="0" fillId="3" borderId="0" pivotButton="0" quotePrefix="0" xfId="0"/>
    <xf numFmtId="3" fontId="0" fillId="3" borderId="0" pivotButton="0" quotePrefix="0" xfId="0"/>
    <xf numFmtId="9" fontId="0" fillId="3" borderId="0" pivotButton="0" quotePrefix="0" xfId="0"/>
    <xf numFmtId="168" fontId="0" fillId="3" borderId="0" pivotButton="0" quotePrefix="0" xfId="0"/>
    <xf numFmtId="0" fontId="4" fillId="0" borderId="0" pivotButton="0" quotePrefix="0" xfId="0"/>
    <xf numFmtId="2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Projected market share (%)</a:t>
            </a:r>
          </a:p>
        </rich>
      </tx>
    </title>
    <plotArea>
      <lineChart>
        <grouping val="standard"/>
        <ser>
          <idx val="0"/>
          <order val="0"/>
          <tx>
            <strRef>
              <f>'Planner'!B22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'Planner'!$A$23:$A$28</f>
            </numRef>
          </cat>
          <val>
            <numRef>
              <f>'Planner'!$B$23:$B$28</f>
            </numRef>
          </val>
        </ser>
        <ser>
          <idx val="1"/>
          <order val="1"/>
          <tx>
            <strRef>
              <f>'Planner'!C22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'Planner'!$A$23:$A$28</f>
            </numRef>
          </cat>
          <val>
            <numRef>
              <f>'Planner'!$C$23:$C$28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Year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Market share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Share of voice and ESOV planner</t>
        </is>
      </c>
    </row>
    <row r="2">
      <c r="A2" s="2" t="inlineStr">
        <is>
          <t>From the Vexpower MMM library: vexpower.com/mmm/the-long-and-the-short-of-it</t>
        </is>
      </c>
    </row>
    <row r="3">
      <c r="A3" s="2" t="inlineStr"/>
    </row>
    <row r="4">
      <c r="A4" s="3" t="inlineStr">
        <is>
          <t>What it does</t>
        </is>
      </c>
    </row>
    <row r="5">
      <c r="A5" s="2" t="inlineStr">
        <is>
          <t>Share of voice (SOV) = your ad spend / total category ad spend. Excess share of voice (ESOV) = SOV - share of market (SOM), in points.</t>
        </is>
      </c>
    </row>
    <row r="6">
      <c r="A6" s="2" t="inlineStr">
        <is>
          <t>Binet and Field's rule of thumb from the IPA Databank: each 10 points of ESOV is associated with roughly 0.6 points of market share growth</t>
        </is>
      </c>
    </row>
    <row r="7">
      <c r="A7" s="2" t="inlineStr">
        <is>
          <t>per year for consumer brands (0.7 for B2B), with large differences by category (see the Benchmarks sheet).</t>
        </is>
      </c>
    </row>
    <row r="8">
      <c r="A8" s="2" t="inlineStr">
        <is>
          <t>The Planner sheet turns your numbers into SOV, ESOV, implied share change, the spend needed to hold share or grow it by a point a year,</t>
        </is>
      </c>
    </row>
    <row r="9">
      <c r="A9" s="2" t="inlineStr">
        <is>
          <t>and a five-year projection under two scenarios: hold your spend flat (ESOV shrinks as share catches up) or keep ESOV constant.</t>
        </is>
      </c>
    </row>
    <row r="10">
      <c r="A10" s="2" t="inlineStr"/>
    </row>
    <row r="11">
      <c r="A11" s="3" t="inlineStr">
        <is>
          <t>How to use it</t>
        </is>
      </c>
    </row>
    <row r="12">
      <c r="A12" s="2" t="inlineStr">
        <is>
          <t>1. Change the yellow cells only. Use the same period (usually a year) for your spend and the category total.</t>
        </is>
      </c>
    </row>
    <row r="13">
      <c r="A13" s="2" t="inlineStr">
        <is>
          <t>2. Category spend should include yours and use the same media definition (all paid media, or just the channels you can measure for competitors).</t>
        </is>
      </c>
    </row>
    <row r="14">
      <c r="A14" s="2" t="inlineStr">
        <is>
          <t>3. Pick the efficiency for your category from the drop-down, or type your own if you have better evidence.</t>
        </is>
      </c>
    </row>
    <row r="15">
      <c r="A15" s="2" t="inlineStr"/>
    </row>
    <row r="16">
      <c r="A16" s="3" t="inlineStr">
        <is>
          <t>Limits (read these)</t>
        </is>
      </c>
    </row>
    <row r="17">
      <c r="A17" s="2" t="inlineStr">
        <is>
          <t>The efficiencies are averages across IPA Effectiveness Awards entries, which skew towards successful, big-budget, mostly UK campaigns.</t>
        </is>
      </c>
    </row>
    <row r="18">
      <c r="A18" s="2" t="inlineStr">
        <is>
          <t>They describe a correlation across brands, not a causal promise for yours. Creative quality, distribution, price and product all move the result.</t>
        </is>
      </c>
    </row>
    <row r="19">
      <c r="A19" s="2" t="inlineStr">
        <is>
          <t>The projection assumes competitors hold their spend and the category does not grow; neither is likely over five years.</t>
        </is>
      </c>
    </row>
    <row r="20">
      <c r="A20" s="2" t="inlineStr">
        <is>
          <t>Very large brands can often hold share with SOV somewhat below SOM; small and new brands usually need SOV above SOM.</t>
        </is>
      </c>
    </row>
    <row r="21">
      <c r="A21" s="2" t="inlineStr"/>
    </row>
    <row r="22">
      <c r="A22" s="3" t="inlineStr">
        <is>
          <t>Sources</t>
        </is>
      </c>
    </row>
    <row r="23">
      <c r="A23" s="2" t="inlineStr">
        <is>
          <t>Binet, L. and Field, P. (2019). The 5 Principles of Growth in B2B Marketing. LinkedIn B2B Institute. ESOV efficiency, Figure 4 (IPA Databank 1998-2008 cases).</t>
        </is>
      </c>
    </row>
    <row r="24">
      <c r="A24" s="2" t="inlineStr">
        <is>
          <t>Binet, L. and Field, P. (2018). Effectiveness in Context. IPA. Optimum brand/activation splits by sector (IPA Databank 1998-2016 for-profit cases).</t>
        </is>
      </c>
    </row>
    <row r="25">
      <c r="A25" s="2" t="inlineStr">
        <is>
          <t>Binet, L. and Field, P. (2013). The Long and the Short of It. IPA. The 60:40 rule.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52" customWidth="1" min="1" max="1"/>
    <col width="20" customWidth="1" min="2" max="2"/>
    <col width="62" customWidth="1" min="3" max="3"/>
  </cols>
  <sheetData>
    <row r="1">
      <c r="A1" s="4" t="inlineStr">
        <is>
          <t>Inputs (change the yellow cells)</t>
        </is>
      </c>
    </row>
    <row r="2">
      <c r="A2" t="inlineStr">
        <is>
          <t>Your ad spend (per year)</t>
        </is>
      </c>
      <c r="B2" s="5" t="n">
        <v>2000000</v>
      </c>
      <c r="C2" s="6" t="inlineStr">
        <is>
          <t>Same media definition as the category total</t>
        </is>
      </c>
    </row>
    <row r="3">
      <c r="A3" t="inlineStr">
        <is>
          <t>Total category ad spend, including yours</t>
        </is>
      </c>
      <c r="B3" s="5" t="n">
        <v>20000000</v>
      </c>
      <c r="C3" s="6" t="inlineStr">
        <is>
          <t>From a media monitoring source or your best estimate</t>
        </is>
      </c>
    </row>
    <row r="4">
      <c r="A4" t="inlineStr">
        <is>
          <t>Your market share</t>
        </is>
      </c>
      <c r="B4" s="7" t="n">
        <v>0.08</v>
      </c>
      <c r="C4" s="6" t="inlineStr">
        <is>
          <t>Value or volume share, same period</t>
        </is>
      </c>
    </row>
    <row r="5">
      <c r="A5" t="inlineStr">
        <is>
          <t>Category</t>
        </is>
      </c>
      <c r="B5" s="8" t="inlineStr">
        <is>
          <t>B2C average</t>
        </is>
      </c>
      <c r="C5" s="6" t="inlineStr">
        <is>
          <t>Pick from the list (Benchmarks sheet)</t>
        </is>
      </c>
    </row>
    <row r="6">
      <c r="A6" t="inlineStr">
        <is>
          <t>Your brand-building share of budget</t>
        </is>
      </c>
      <c r="B6" s="9" t="n">
        <v>0.3</v>
      </c>
      <c r="C6" s="6" t="inlineStr">
        <is>
          <t>Brand-building media as a share of total</t>
        </is>
      </c>
    </row>
    <row r="8">
      <c r="A8" s="4" t="inlineStr">
        <is>
          <t>Results (formulas)</t>
        </is>
      </c>
    </row>
    <row r="9">
      <c r="A9" t="inlineStr">
        <is>
          <t>ESOV efficiency (share pts / yr per 10 pts ESOV)</t>
        </is>
      </c>
      <c r="B9" s="10">
        <f>VLOOKUP(B5,Benchmarks!$A$2:$C$8,2,FALSE)</f>
        <v/>
      </c>
    </row>
    <row r="10">
      <c r="A10" t="inlineStr">
        <is>
          <t>Share of voice</t>
        </is>
      </c>
      <c r="B10" s="11">
        <f>B2/B3</f>
        <v/>
      </c>
    </row>
    <row r="11">
      <c r="A11" t="inlineStr">
        <is>
          <t>Excess share of voice (points)</t>
        </is>
      </c>
      <c r="B11" s="12">
        <f>(B10-B4)*100</f>
        <v/>
      </c>
    </row>
    <row r="12">
      <c r="A12" t="inlineStr">
        <is>
          <t>Implied market share change per year (points)</t>
        </is>
      </c>
      <c r="B12" s="13">
        <f>B11/10*B9</f>
        <v/>
      </c>
    </row>
    <row r="13">
      <c r="A13" t="inlineStr">
        <is>
          <t>Competitors' spend</t>
        </is>
      </c>
      <c r="B13" s="14">
        <f>B3-B2</f>
        <v/>
      </c>
    </row>
    <row r="14">
      <c r="A14" t="inlineStr">
        <is>
          <t>Spend needed to hold share (SOV = SOM)</t>
        </is>
      </c>
      <c r="B14" s="14">
        <f>B4*B13/(1-B4)</f>
        <v/>
      </c>
    </row>
    <row r="15">
      <c r="A15" t="inlineStr">
        <is>
          <t>ESOV needed for +1 share point a year (points)</t>
        </is>
      </c>
      <c r="B15" s="10">
        <f>10/B9</f>
        <v/>
      </c>
    </row>
    <row r="16">
      <c r="A16" t="inlineStr">
        <is>
          <t>Spend needed for +1 share point a year</t>
        </is>
      </c>
      <c r="B16" s="14">
        <f>IF(B4+B15/100&lt;1,(B4+B15/100)*B13/(1-(B4+B15/100)),NA())</f>
        <v/>
      </c>
    </row>
    <row r="17">
      <c r="A17" t="inlineStr">
        <is>
          <t>Benchmark optimum brand share</t>
        </is>
      </c>
      <c r="B17" s="15">
        <f>VLOOKUP(B5,Benchmarks!$A$2:$C$8,3,FALSE)</f>
        <v/>
      </c>
    </row>
    <row r="18">
      <c r="A18" t="inlineStr">
        <is>
          <t>Your split vs benchmark (points of brand share)</t>
        </is>
      </c>
      <c r="B18" s="16">
        <f>(B6-B17)*100</f>
        <v/>
      </c>
    </row>
    <row r="21">
      <c r="A21" s="4" t="inlineStr">
        <is>
          <t>Five-year projection (market share, %)</t>
        </is>
      </c>
    </row>
    <row r="22">
      <c r="A22" s="17" t="inlineStr">
        <is>
          <t>Year</t>
        </is>
      </c>
      <c r="B22" s="17" t="inlineStr">
        <is>
          <t>Hold spend flat</t>
        </is>
      </c>
      <c r="C22" s="17" t="inlineStr">
        <is>
          <t>Keep ESOV constant</t>
        </is>
      </c>
    </row>
    <row r="23">
      <c r="A23" t="n">
        <v>0</v>
      </c>
      <c r="B23" s="18">
        <f>B4*100</f>
        <v/>
      </c>
      <c r="C23" s="18">
        <f>B4*100</f>
        <v/>
      </c>
    </row>
    <row r="24">
      <c r="A24" t="n">
        <v>1</v>
      </c>
      <c r="B24" s="18">
        <f>MIN(99,MAX(0,B23+($B$10*100-B23)/10*$B$9))</f>
        <v/>
      </c>
      <c r="C24" s="18">
        <f>MIN(99,MAX(0,C23+$B$12))</f>
        <v/>
      </c>
    </row>
    <row r="25">
      <c r="A25" t="n">
        <v>2</v>
      </c>
      <c r="B25" s="18">
        <f>MIN(99,MAX(0,B24+($B$10*100-B24)/10*$B$9))</f>
        <v/>
      </c>
      <c r="C25" s="18">
        <f>MIN(99,MAX(0,C24+$B$12))</f>
        <v/>
      </c>
    </row>
    <row r="26">
      <c r="A26" t="n">
        <v>3</v>
      </c>
      <c r="B26" s="18">
        <f>MIN(99,MAX(0,B25+($B$10*100-B25)/10*$B$9))</f>
        <v/>
      </c>
      <c r="C26" s="18">
        <f>MIN(99,MAX(0,C25+$B$12))</f>
        <v/>
      </c>
    </row>
    <row r="27">
      <c r="A27" t="n">
        <v>4</v>
      </c>
      <c r="B27" s="18">
        <f>MIN(99,MAX(0,B26+($B$10*100-B26)/10*$B$9))</f>
        <v/>
      </c>
      <c r="C27" s="18">
        <f>MIN(99,MAX(0,C26+$B$12))</f>
        <v/>
      </c>
    </row>
    <row r="28">
      <c r="A28" t="n">
        <v>5</v>
      </c>
      <c r="B28" s="18">
        <f>MIN(99,MAX(0,B27+($B$10*100-B27)/10*$B$9))</f>
        <v/>
      </c>
      <c r="C28" s="18">
        <f>MIN(99,MAX(0,C27+$B$12))</f>
        <v/>
      </c>
    </row>
  </sheetData>
  <dataValidations count="1">
    <dataValidation sqref="B5" showDropDown="0" showInputMessage="0" showErrorMessage="0" allowBlank="0" type="list">
      <formula1>=Benchmarks!$A$2:$A$8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6" customWidth="1" min="1" max="1"/>
    <col width="38" customWidth="1" min="2" max="2"/>
    <col width="30" customWidth="1" min="3" max="3"/>
    <col width="50" customWidth="1" min="4" max="4"/>
  </cols>
  <sheetData>
    <row r="1">
      <c r="A1" s="17" t="inlineStr">
        <is>
          <t>Category</t>
        </is>
      </c>
      <c r="B1" s="17" t="inlineStr">
        <is>
          <t>Share pts per year per 10 pts ESOV</t>
        </is>
      </c>
      <c r="C1" s="17" t="inlineStr">
        <is>
          <t>Optimum brand share of budget</t>
        </is>
      </c>
      <c r="D1" s="17" t="inlineStr">
        <is>
          <t>Source</t>
        </is>
      </c>
    </row>
    <row r="2">
      <c r="A2" t="inlineStr">
        <is>
          <t>B2C average</t>
        </is>
      </c>
      <c r="B2" t="n">
        <v>0.6</v>
      </c>
      <c r="C2" s="19" t="n">
        <v>0.6</v>
      </c>
      <c r="D2" t="inlineStr">
        <is>
          <t>ESOV: Binet &amp; Field 2019; split: The Long and the Short of It 2013</t>
        </is>
      </c>
    </row>
    <row r="3">
      <c r="A3" t="inlineStr">
        <is>
          <t>B2B</t>
        </is>
      </c>
      <c r="B3" t="n">
        <v>0.7</v>
      </c>
      <c r="C3" s="19" t="n">
        <v>0.46</v>
      </c>
      <c r="D3" t="inlineStr">
        <is>
          <t>Binet &amp; Field 2019 (fewer than 50 B2B cases)</t>
        </is>
      </c>
    </row>
    <row r="4">
      <c r="A4" t="inlineStr">
        <is>
          <t>Retail</t>
        </is>
      </c>
      <c r="B4" t="n">
        <v>0.2</v>
      </c>
      <c r="C4" s="19" t="n">
        <v>0.64</v>
      </c>
      <c r="D4" t="inlineStr">
        <is>
          <t>ESOV: 2019 report; split: Effectiveness in Context 2018</t>
        </is>
      </c>
    </row>
    <row r="5">
      <c r="A5" t="inlineStr">
        <is>
          <t>FMCG</t>
        </is>
      </c>
      <c r="B5" t="n">
        <v>0.3</v>
      </c>
      <c r="C5" s="19" t="n">
        <v>0.6</v>
      </c>
      <c r="D5" t="inlineStr">
        <is>
          <t>ESOV: 2019 report; split: Effectiveness in Context 2018</t>
        </is>
      </c>
    </row>
    <row r="6">
      <c r="A6" t="inlineStr">
        <is>
          <t>Durables</t>
        </is>
      </c>
      <c r="B6" t="n">
        <v>0.6</v>
      </c>
      <c r="C6" s="19" t="n">
        <v>0.58</v>
      </c>
      <c r="D6" t="inlineStr">
        <is>
          <t>ESOV: 2019 report; split: Effectiveness in Context 2018</t>
        </is>
      </c>
    </row>
    <row r="7">
      <c r="A7" t="inlineStr">
        <is>
          <t>Financial services</t>
        </is>
      </c>
      <c r="B7" t="n">
        <v>1.5</v>
      </c>
      <c r="C7" s="19" t="n">
        <v>0.8</v>
      </c>
      <c r="D7" t="inlineStr">
        <is>
          <t>ESOV: 2019 report; split: Effectiveness in Context 2018</t>
        </is>
      </c>
    </row>
    <row r="8">
      <c r="A8" t="inlineStr">
        <is>
          <t>Other services</t>
        </is>
      </c>
      <c r="B8" t="n">
        <v>1.8</v>
      </c>
      <c r="C8" s="19" t="n">
        <v>0.51</v>
      </c>
      <c r="D8" t="inlineStr">
        <is>
          <t>ESOV: 2019 report; split: Effectiveness in Context 2018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2026-10-25T01:14:05Z</dcterms:created>
  <dcterms:modified xmlns:dcterms="http://purl.org/dc/terms/" xmlns:xsi="http://www.w3.org/2001/XMLSchema-instance" xsi:type="dcterms:W3CDTF">2026-10-25T01:14:05Z</dcterms:modified>
</cp:coreProperties>
</file>