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Scenarios" sheetId="3" state="visible" r:id="rId3"/>
    <sheet xmlns:r="http://schemas.openxmlformats.org/officeDocument/2006/relationships" name="Sensitivi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0B24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0" fontId="3" fillId="0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wrapText="1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Movement from the base case (£k)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'Sensitivity'!H8</f>
            </strRef>
          </tx>
          <spPr>
            <a:ln xmlns:a="http://schemas.openxmlformats.org/drawingml/2006/main">
              <a:prstDash val="solid"/>
            </a:ln>
          </spPr>
          <cat>
            <numRef>
              <f>'Sensitivity'!$A$9:$A$13</f>
            </numRef>
          </cat>
          <val>
            <numRef>
              <f>'Sensitivity'!$H$9:$H$13</f>
            </numRef>
          </val>
        </ser>
        <ser>
          <idx val="1"/>
          <order val="1"/>
          <tx>
            <strRef>
              <f>'Sensitivity'!I8</f>
            </strRef>
          </tx>
          <spPr>
            <a:ln xmlns:a="http://schemas.openxmlformats.org/drawingml/2006/main">
              <a:prstDash val="solid"/>
            </a:ln>
          </spPr>
          <cat>
            <numRef>
              <f>'Sensitivity'!$A$9:$A$13</f>
            </numRef>
          </cat>
          <val>
            <numRef>
              <f>'Sensitivity'!$I$9:$I$13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£k change in contribution difference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MMM scenario and sensitivity workbook</t>
        </is>
      </c>
    </row>
    <row r="2">
      <c r="A2" t="inlineStr">
        <is>
          <t>From the Vexpower MMM library: vexpower.com/mmm/mmm-scenario-planning</t>
        </is>
      </c>
    </row>
    <row r="3">
      <c r="A3" t="inlineStr"/>
    </row>
    <row r="4">
      <c r="A4" s="2" t="inlineStr">
        <is>
          <t>What this is</t>
        </is>
      </c>
    </row>
    <row r="5">
      <c r="A5" t="inlineStr">
        <is>
          <t>A fixed-budget planning comparison using the invented response curves from the Vexpower course's Northstar case.</t>
        </is>
      </c>
    </row>
    <row r="6">
      <c r="A6" t="inlineStr">
        <is>
          <t>All amounts are £ thousands for the whole quarter. The curves were invented for teaching, not fitted to data.</t>
        </is>
      </c>
    </row>
    <row r="7">
      <c r="A7" t="inlineStr"/>
    </row>
    <row r="8">
      <c r="A8" s="2" t="inlineStr">
        <is>
          <t>How to use it</t>
        </is>
      </c>
    </row>
    <row r="9">
      <c r="A9" t="inlineStr">
        <is>
          <t>1. Inputs sheet: change any light-yellow cell (curve parameters, budget, margins, multipliers, plans).</t>
        </is>
      </c>
    </row>
    <row r="10">
      <c r="A10" t="inlineStr">
        <is>
          <t>2. Scenarios sheet: every plan under every social multiplier and both margins, compared with the current plan under the SAME assumptions.</t>
        </is>
      </c>
    </row>
    <row r="11">
      <c r="A11" t="inlineStr">
        <is>
          <t>3. Sensitivity sheet: pick the plan to test (yellow cells), set low/base/high for each assumption, read the range of the contribution change. The chart is a tornado-style view.</t>
        </is>
      </c>
    </row>
    <row r="12">
      <c r="A12" t="inlineStr">
        <is>
          <t>4. Replace the curves with your own model's response curves (same functional form: ceiling x spend / (half-saturation + spend)) to reuse the layout.</t>
        </is>
      </c>
    </row>
    <row r="13">
      <c r="A13" t="inlineStr"/>
    </row>
    <row r="14">
      <c r="A14" s="2" t="inlineStr">
        <is>
          <t>Formulas</t>
        </is>
      </c>
    </row>
    <row r="15">
      <c r="A15" t="inlineStr">
        <is>
          <t>Search incremental revenue = search ceiling x search spend / (search half-saturation + search spend)</t>
        </is>
      </c>
    </row>
    <row r="16">
      <c r="A16" t="inlineStr">
        <is>
          <t>Social incremental revenue = multiplier x share captured x social ceiling x social spend / (social half-saturation + social spend)</t>
        </is>
      </c>
    </row>
    <row r="17">
      <c r="A17" t="inlineStr">
        <is>
          <t>Contribution after advertising = margin x (search + social + brand revenue) - total budget</t>
        </is>
      </c>
    </row>
    <row r="18">
      <c r="A18" t="inlineStr"/>
    </row>
    <row r="19">
      <c r="A19" s="2" t="inlineStr">
        <is>
          <t>Read the results carefully</t>
        </is>
      </c>
    </row>
    <row r="20">
      <c r="A20" t="inlineStr">
        <is>
          <t>The social multipliers are stress scenarios, not probabilities or a credible interval. Do not average them into an expected value.</t>
        </is>
      </c>
    </row>
    <row r="21">
      <c r="A21" t="inlineStr">
        <is>
          <t>One-at-a-time sensitivity ignores interactions between assumptions. It ranks which doubt matters most; it is not an uncertainty interval.</t>
        </is>
      </c>
    </row>
    <row r="22">
      <c r="A22" t="inlineStr">
        <is>
          <t>Contribution after advertising excludes fixed overhead, tax and financing. It is not accounting profit.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Inputs (light yellow cells are yours to change)</t>
        </is>
      </c>
    </row>
    <row r="3">
      <c r="A3" t="inlineStr">
        <is>
          <t>Total quarterly budget (£k)</t>
        </is>
      </c>
      <c r="B3" s="3" t="n">
        <v>300</v>
      </c>
    </row>
    <row r="4">
      <c r="A4" t="inlineStr">
        <is>
          <t>Brand spend (£k, fixed)</t>
        </is>
      </c>
      <c r="B4" s="3" t="n">
        <v>30</v>
      </c>
    </row>
    <row r="5">
      <c r="A5" t="inlineStr">
        <is>
          <t>Brand incremental revenue (£k)</t>
        </is>
      </c>
      <c r="B5" s="3" t="n">
        <v>60</v>
      </c>
    </row>
    <row r="6">
      <c r="A6" t="inlineStr">
        <is>
          <t>Search ceiling (£k revenue)</t>
        </is>
      </c>
      <c r="B6" s="3" t="n">
        <v>1000</v>
      </c>
    </row>
    <row r="7">
      <c r="A7" t="inlineStr">
        <is>
          <t>Search half-saturation (£k spend)</t>
        </is>
      </c>
      <c r="B7" s="3" t="n">
        <v>100</v>
      </c>
    </row>
    <row r="8">
      <c r="A8" t="inlineStr">
        <is>
          <t>Social ceiling (£k revenue)</t>
        </is>
      </c>
      <c r="B8" s="3" t="n">
        <v>1200</v>
      </c>
    </row>
    <row r="9">
      <c r="A9" t="inlineStr">
        <is>
          <t>Social half-saturation (£k spend)</t>
        </is>
      </c>
      <c r="B9" s="3" t="n">
        <v>140</v>
      </c>
    </row>
    <row r="10">
      <c r="A10" t="inlineStr">
        <is>
          <t>Share of social effect captured in horizon</t>
        </is>
      </c>
      <c r="B10" s="4" t="n">
        <v>1</v>
      </c>
    </row>
    <row r="11">
      <c r="A11" t="inlineStr">
        <is>
          <t>Margin A (pre-advertising)</t>
        </is>
      </c>
      <c r="B11" s="4" t="n">
        <v>0.4</v>
      </c>
    </row>
    <row r="12">
      <c r="A12" t="inlineStr">
        <is>
          <t>Margin B (recheck)</t>
        </is>
      </c>
      <c r="B12" s="4" t="n">
        <v>0.3</v>
      </c>
    </row>
    <row r="13">
      <c r="A13" t="inlineStr">
        <is>
          <t>Social multiplier: weaker</t>
        </is>
      </c>
      <c r="B13" s="3" t="n">
        <v>0.7</v>
      </c>
    </row>
    <row r="14">
      <c r="A14" t="inlineStr">
        <is>
          <t>Social multiplier: central</t>
        </is>
      </c>
      <c r="B14" s="3" t="n">
        <v>1</v>
      </c>
    </row>
    <row r="15">
      <c r="A15" t="inlineStr">
        <is>
          <t>Social multiplier: stronger</t>
        </is>
      </c>
      <c r="B15" s="3" t="n">
        <v>1.3</v>
      </c>
    </row>
    <row r="17">
      <c r="A17" s="5" t="inlineStr">
        <is>
          <t>Plans</t>
        </is>
      </c>
    </row>
    <row r="18">
      <c r="A18" s="6" t="inlineStr">
        <is>
          <t>Plan</t>
        </is>
      </c>
      <c r="B18" s="6" t="inlineStr">
        <is>
          <t>Search (£k)</t>
        </is>
      </c>
      <c r="C18" s="6" t="inlineStr">
        <is>
          <t>Social (£k)</t>
        </is>
      </c>
      <c r="D18" s="6" t="inlineStr">
        <is>
          <t>Brand (£k)</t>
        </is>
      </c>
      <c r="E18" s="6" t="inlineStr">
        <is>
          <t>Total check</t>
        </is>
      </c>
    </row>
    <row r="19">
      <c r="A19" s="3" t="inlineStr">
        <is>
          <t>current</t>
        </is>
      </c>
      <c r="B19" s="3" t="n">
        <v>150</v>
      </c>
      <c r="C19" s="3" t="n">
        <v>120</v>
      </c>
      <c r="D19">
        <f>Inputs!$B$4</f>
        <v/>
      </c>
      <c r="E19">
        <f>IF(B19+C19+D19=Inputs!$B$3,"OK","Does not sum to budget")</f>
        <v/>
      </c>
    </row>
    <row r="20">
      <c r="A20" s="3" t="inlineStr">
        <is>
          <t>balanced</t>
        </is>
      </c>
      <c r="B20" s="3" t="n">
        <v>120</v>
      </c>
      <c r="C20" s="3" t="n">
        <v>150</v>
      </c>
      <c r="D20">
        <f>Inputs!$B$4</f>
        <v/>
      </c>
      <c r="E20">
        <f>IF(B20+C20+D20=Inputs!$B$3,"OK","Does not sum to budget")</f>
        <v/>
      </c>
    </row>
    <row r="21">
      <c r="A21" s="3" t="inlineStr">
        <is>
          <t>social-heavy</t>
        </is>
      </c>
      <c r="B21" s="3" t="n">
        <v>90</v>
      </c>
      <c r="C21" s="3" t="n">
        <v>180</v>
      </c>
      <c r="D21">
        <f>Inputs!$B$4</f>
        <v/>
      </c>
      <c r="E21">
        <f>IF(B21+C21+D21=Inputs!$B$3,"OK","Does not sum to budget")</f>
        <v/>
      </c>
    </row>
    <row r="22">
      <c r="A22" s="3" t="inlineStr">
        <is>
          <t>search-heavy</t>
        </is>
      </c>
      <c r="B22" s="3" t="n">
        <v>180</v>
      </c>
      <c r="C22" s="3" t="n">
        <v>90</v>
      </c>
      <c r="D22">
        <f>Inputs!$B$4</f>
        <v/>
      </c>
      <c r="E22">
        <f>IF(B22+C22+D22=Inputs!$B$3,"OK","Does not sum to budget")</f>
        <v/>
      </c>
    </row>
    <row r="24">
      <c r="A24" t="inlineStr">
        <is>
          <t>The first plan row is the comparison point ('current'). Constraint in the case: search and social each between 90 and 180.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0" customWidth="1" min="5" max="5"/>
    <col width="18" customWidth="1" min="6" max="6"/>
    <col width="18" customWidth="1" min="7" max="7"/>
    <col width="20" customWidth="1" min="8" max="8"/>
    <col width="22" customWidth="1" min="9" max="9"/>
  </cols>
  <sheetData>
    <row r="1" ht="45" customHeight="1">
      <c r="A1" s="7" t="inlineStr">
        <is>
          <t>Plan</t>
        </is>
      </c>
      <c r="B1" s="7" t="inlineStr">
        <is>
          <t>Search (£k)</t>
        </is>
      </c>
      <c r="C1" s="7" t="inlineStr">
        <is>
          <t>Social (£k)</t>
        </is>
      </c>
      <c r="D1" s="7" t="inlineStr">
        <is>
          <t>Social multiplier</t>
        </is>
      </c>
      <c r="E1" s="7" t="inlineStr">
        <is>
          <t>Margin</t>
        </is>
      </c>
      <c r="F1" s="7" t="inlineStr">
        <is>
          <t>Incremental revenue (£k)</t>
        </is>
      </c>
      <c r="G1" s="7" t="inlineStr">
        <is>
          <t>Contribution after ads (£k)</t>
        </is>
      </c>
      <c r="H1" s="7" t="inlineStr">
        <is>
          <t>Revenue change vs current (£k)</t>
        </is>
      </c>
      <c r="I1" s="7" t="inlineStr">
        <is>
          <t>Contribution change vs current (£k)</t>
        </is>
      </c>
    </row>
    <row r="2">
      <c r="A2">
        <f>Inputs!A19</f>
        <v/>
      </c>
      <c r="B2">
        <f>Inputs!B19</f>
        <v/>
      </c>
      <c r="C2">
        <f>Inputs!C19</f>
        <v/>
      </c>
      <c r="D2">
        <f>Inputs!$B$13</f>
        <v/>
      </c>
      <c r="E2" s="8">
        <f>Inputs!$B$11</f>
        <v/>
      </c>
      <c r="F2" s="9">
        <f>Inputs!$B$6*B2/(Inputs!$B$7+B2)+D2*Inputs!$B$10*Inputs!$B$8*C2/(Inputs!$B$9+C2)+Inputs!$B$5</f>
        <v/>
      </c>
      <c r="G2" s="9">
        <f>E2*F2-Inputs!$B$3</f>
        <v/>
      </c>
      <c r="H2" s="9">
        <f>F2-(Inputs!$B$6*Inputs!$B$19/(Inputs!$B$7+Inputs!$B$19)+D2*Inputs!$B$10*Inputs!$B$8*Inputs!$C$19/(Inputs!$B$9+Inputs!$C$19)+Inputs!$B$5)</f>
        <v/>
      </c>
      <c r="I2" s="9">
        <f>G2-(E2*(Inputs!$B$6*Inputs!$B$19/(Inputs!$B$7+Inputs!$B$19)+D2*Inputs!$B$10*Inputs!$B$8*Inputs!$C$19/(Inputs!$B$9+Inputs!$C$19)+Inputs!$B$5)-Inputs!$B$3)</f>
        <v/>
      </c>
    </row>
    <row r="3">
      <c r="A3">
        <f>Inputs!A19</f>
        <v/>
      </c>
      <c r="B3">
        <f>Inputs!B19</f>
        <v/>
      </c>
      <c r="C3">
        <f>Inputs!C19</f>
        <v/>
      </c>
      <c r="D3">
        <f>Inputs!$B$13</f>
        <v/>
      </c>
      <c r="E3" s="8">
        <f>Inputs!$B$12</f>
        <v/>
      </c>
      <c r="F3" s="9">
        <f>Inputs!$B$6*B3/(Inputs!$B$7+B3)+D3*Inputs!$B$10*Inputs!$B$8*C3/(Inputs!$B$9+C3)+Inputs!$B$5</f>
        <v/>
      </c>
      <c r="G3" s="9">
        <f>E3*F3-Inputs!$B$3</f>
        <v/>
      </c>
      <c r="H3" s="9">
        <f>F3-(Inputs!$B$6*Inputs!$B$19/(Inputs!$B$7+Inputs!$B$19)+D3*Inputs!$B$10*Inputs!$B$8*Inputs!$C$19/(Inputs!$B$9+Inputs!$C$19)+Inputs!$B$5)</f>
        <v/>
      </c>
      <c r="I3" s="9">
        <f>G3-(E3*(Inputs!$B$6*Inputs!$B$19/(Inputs!$B$7+Inputs!$B$19)+D3*Inputs!$B$10*Inputs!$B$8*Inputs!$C$19/(Inputs!$B$9+Inputs!$C$19)+Inputs!$B$5)-Inputs!$B$3)</f>
        <v/>
      </c>
    </row>
    <row r="4">
      <c r="A4">
        <f>Inputs!A19</f>
        <v/>
      </c>
      <c r="B4">
        <f>Inputs!B19</f>
        <v/>
      </c>
      <c r="C4">
        <f>Inputs!C19</f>
        <v/>
      </c>
      <c r="D4">
        <f>Inputs!$B$14</f>
        <v/>
      </c>
      <c r="E4" s="8">
        <f>Inputs!$B$11</f>
        <v/>
      </c>
      <c r="F4" s="9">
        <f>Inputs!$B$6*B4/(Inputs!$B$7+B4)+D4*Inputs!$B$10*Inputs!$B$8*C4/(Inputs!$B$9+C4)+Inputs!$B$5</f>
        <v/>
      </c>
      <c r="G4" s="9">
        <f>E4*F4-Inputs!$B$3</f>
        <v/>
      </c>
      <c r="H4" s="9">
        <f>F4-(Inputs!$B$6*Inputs!$B$19/(Inputs!$B$7+Inputs!$B$19)+D4*Inputs!$B$10*Inputs!$B$8*Inputs!$C$19/(Inputs!$B$9+Inputs!$C$19)+Inputs!$B$5)</f>
        <v/>
      </c>
      <c r="I4" s="9">
        <f>G4-(E4*(Inputs!$B$6*Inputs!$B$19/(Inputs!$B$7+Inputs!$B$19)+D4*Inputs!$B$10*Inputs!$B$8*Inputs!$C$19/(Inputs!$B$9+Inputs!$C$19)+Inputs!$B$5)-Inputs!$B$3)</f>
        <v/>
      </c>
    </row>
    <row r="5">
      <c r="A5">
        <f>Inputs!A19</f>
        <v/>
      </c>
      <c r="B5">
        <f>Inputs!B19</f>
        <v/>
      </c>
      <c r="C5">
        <f>Inputs!C19</f>
        <v/>
      </c>
      <c r="D5">
        <f>Inputs!$B$14</f>
        <v/>
      </c>
      <c r="E5" s="8">
        <f>Inputs!$B$12</f>
        <v/>
      </c>
      <c r="F5" s="9">
        <f>Inputs!$B$6*B5/(Inputs!$B$7+B5)+D5*Inputs!$B$10*Inputs!$B$8*C5/(Inputs!$B$9+C5)+Inputs!$B$5</f>
        <v/>
      </c>
      <c r="G5" s="9">
        <f>E5*F5-Inputs!$B$3</f>
        <v/>
      </c>
      <c r="H5" s="9">
        <f>F5-(Inputs!$B$6*Inputs!$B$19/(Inputs!$B$7+Inputs!$B$19)+D5*Inputs!$B$10*Inputs!$B$8*Inputs!$C$19/(Inputs!$B$9+Inputs!$C$19)+Inputs!$B$5)</f>
        <v/>
      </c>
      <c r="I5" s="9">
        <f>G5-(E5*(Inputs!$B$6*Inputs!$B$19/(Inputs!$B$7+Inputs!$B$19)+D5*Inputs!$B$10*Inputs!$B$8*Inputs!$C$19/(Inputs!$B$9+Inputs!$C$19)+Inputs!$B$5)-Inputs!$B$3)</f>
        <v/>
      </c>
    </row>
    <row r="6">
      <c r="A6">
        <f>Inputs!A19</f>
        <v/>
      </c>
      <c r="B6">
        <f>Inputs!B19</f>
        <v/>
      </c>
      <c r="C6">
        <f>Inputs!C19</f>
        <v/>
      </c>
      <c r="D6">
        <f>Inputs!$B$15</f>
        <v/>
      </c>
      <c r="E6" s="8">
        <f>Inputs!$B$11</f>
        <v/>
      </c>
      <c r="F6" s="9">
        <f>Inputs!$B$6*B6/(Inputs!$B$7+B6)+D6*Inputs!$B$10*Inputs!$B$8*C6/(Inputs!$B$9+C6)+Inputs!$B$5</f>
        <v/>
      </c>
      <c r="G6" s="9">
        <f>E6*F6-Inputs!$B$3</f>
        <v/>
      </c>
      <c r="H6" s="9">
        <f>F6-(Inputs!$B$6*Inputs!$B$19/(Inputs!$B$7+Inputs!$B$19)+D6*Inputs!$B$10*Inputs!$B$8*Inputs!$C$19/(Inputs!$B$9+Inputs!$C$19)+Inputs!$B$5)</f>
        <v/>
      </c>
      <c r="I6" s="9">
        <f>G6-(E6*(Inputs!$B$6*Inputs!$B$19/(Inputs!$B$7+Inputs!$B$19)+D6*Inputs!$B$10*Inputs!$B$8*Inputs!$C$19/(Inputs!$B$9+Inputs!$C$19)+Inputs!$B$5)-Inputs!$B$3)</f>
        <v/>
      </c>
    </row>
    <row r="7">
      <c r="A7">
        <f>Inputs!A19</f>
        <v/>
      </c>
      <c r="B7">
        <f>Inputs!B19</f>
        <v/>
      </c>
      <c r="C7">
        <f>Inputs!C19</f>
        <v/>
      </c>
      <c r="D7">
        <f>Inputs!$B$15</f>
        <v/>
      </c>
      <c r="E7" s="8">
        <f>Inputs!$B$12</f>
        <v/>
      </c>
      <c r="F7" s="9">
        <f>Inputs!$B$6*B7/(Inputs!$B$7+B7)+D7*Inputs!$B$10*Inputs!$B$8*C7/(Inputs!$B$9+C7)+Inputs!$B$5</f>
        <v/>
      </c>
      <c r="G7" s="9">
        <f>E7*F7-Inputs!$B$3</f>
        <v/>
      </c>
      <c r="H7" s="9">
        <f>F7-(Inputs!$B$6*Inputs!$B$19/(Inputs!$B$7+Inputs!$B$19)+D7*Inputs!$B$10*Inputs!$B$8*Inputs!$C$19/(Inputs!$B$9+Inputs!$C$19)+Inputs!$B$5)</f>
        <v/>
      </c>
      <c r="I7" s="9">
        <f>G7-(E7*(Inputs!$B$6*Inputs!$B$19/(Inputs!$B$7+Inputs!$B$19)+D7*Inputs!$B$10*Inputs!$B$8*Inputs!$C$19/(Inputs!$B$9+Inputs!$C$19)+Inputs!$B$5)-Inputs!$B$3)</f>
        <v/>
      </c>
    </row>
    <row r="8">
      <c r="A8">
        <f>Inputs!A20</f>
        <v/>
      </c>
      <c r="B8">
        <f>Inputs!B20</f>
        <v/>
      </c>
      <c r="C8">
        <f>Inputs!C20</f>
        <v/>
      </c>
      <c r="D8">
        <f>Inputs!$B$13</f>
        <v/>
      </c>
      <c r="E8" s="8">
        <f>Inputs!$B$11</f>
        <v/>
      </c>
      <c r="F8" s="9">
        <f>Inputs!$B$6*B8/(Inputs!$B$7+B8)+D8*Inputs!$B$10*Inputs!$B$8*C8/(Inputs!$B$9+C8)+Inputs!$B$5</f>
        <v/>
      </c>
      <c r="G8" s="9">
        <f>E8*F8-Inputs!$B$3</f>
        <v/>
      </c>
      <c r="H8" s="9">
        <f>F8-(Inputs!$B$6*Inputs!$B$19/(Inputs!$B$7+Inputs!$B$19)+D8*Inputs!$B$10*Inputs!$B$8*Inputs!$C$19/(Inputs!$B$9+Inputs!$C$19)+Inputs!$B$5)</f>
        <v/>
      </c>
      <c r="I8" s="9">
        <f>G8-(E8*(Inputs!$B$6*Inputs!$B$19/(Inputs!$B$7+Inputs!$B$19)+D8*Inputs!$B$10*Inputs!$B$8*Inputs!$C$19/(Inputs!$B$9+Inputs!$C$19)+Inputs!$B$5)-Inputs!$B$3)</f>
        <v/>
      </c>
    </row>
    <row r="9">
      <c r="A9">
        <f>Inputs!A20</f>
        <v/>
      </c>
      <c r="B9">
        <f>Inputs!B20</f>
        <v/>
      </c>
      <c r="C9">
        <f>Inputs!C20</f>
        <v/>
      </c>
      <c r="D9">
        <f>Inputs!$B$13</f>
        <v/>
      </c>
      <c r="E9" s="8">
        <f>Inputs!$B$12</f>
        <v/>
      </c>
      <c r="F9" s="9">
        <f>Inputs!$B$6*B9/(Inputs!$B$7+B9)+D9*Inputs!$B$10*Inputs!$B$8*C9/(Inputs!$B$9+C9)+Inputs!$B$5</f>
        <v/>
      </c>
      <c r="G9" s="9">
        <f>E9*F9-Inputs!$B$3</f>
        <v/>
      </c>
      <c r="H9" s="9">
        <f>F9-(Inputs!$B$6*Inputs!$B$19/(Inputs!$B$7+Inputs!$B$19)+D9*Inputs!$B$10*Inputs!$B$8*Inputs!$C$19/(Inputs!$B$9+Inputs!$C$19)+Inputs!$B$5)</f>
        <v/>
      </c>
      <c r="I9" s="9">
        <f>G9-(E9*(Inputs!$B$6*Inputs!$B$19/(Inputs!$B$7+Inputs!$B$19)+D9*Inputs!$B$10*Inputs!$B$8*Inputs!$C$19/(Inputs!$B$9+Inputs!$C$19)+Inputs!$B$5)-Inputs!$B$3)</f>
        <v/>
      </c>
    </row>
    <row r="10">
      <c r="A10">
        <f>Inputs!A20</f>
        <v/>
      </c>
      <c r="B10">
        <f>Inputs!B20</f>
        <v/>
      </c>
      <c r="C10">
        <f>Inputs!C20</f>
        <v/>
      </c>
      <c r="D10">
        <f>Inputs!$B$14</f>
        <v/>
      </c>
      <c r="E10" s="8">
        <f>Inputs!$B$11</f>
        <v/>
      </c>
      <c r="F10" s="9">
        <f>Inputs!$B$6*B10/(Inputs!$B$7+B10)+D10*Inputs!$B$10*Inputs!$B$8*C10/(Inputs!$B$9+C10)+Inputs!$B$5</f>
        <v/>
      </c>
      <c r="G10" s="9">
        <f>E10*F10-Inputs!$B$3</f>
        <v/>
      </c>
      <c r="H10" s="9">
        <f>F10-(Inputs!$B$6*Inputs!$B$19/(Inputs!$B$7+Inputs!$B$19)+D10*Inputs!$B$10*Inputs!$B$8*Inputs!$C$19/(Inputs!$B$9+Inputs!$C$19)+Inputs!$B$5)</f>
        <v/>
      </c>
      <c r="I10" s="9">
        <f>G10-(E10*(Inputs!$B$6*Inputs!$B$19/(Inputs!$B$7+Inputs!$B$19)+D10*Inputs!$B$10*Inputs!$B$8*Inputs!$C$19/(Inputs!$B$9+Inputs!$C$19)+Inputs!$B$5)-Inputs!$B$3)</f>
        <v/>
      </c>
    </row>
    <row r="11">
      <c r="A11">
        <f>Inputs!A20</f>
        <v/>
      </c>
      <c r="B11">
        <f>Inputs!B20</f>
        <v/>
      </c>
      <c r="C11">
        <f>Inputs!C20</f>
        <v/>
      </c>
      <c r="D11">
        <f>Inputs!$B$14</f>
        <v/>
      </c>
      <c r="E11" s="8">
        <f>Inputs!$B$12</f>
        <v/>
      </c>
      <c r="F11" s="9">
        <f>Inputs!$B$6*B11/(Inputs!$B$7+B11)+D11*Inputs!$B$10*Inputs!$B$8*C11/(Inputs!$B$9+C11)+Inputs!$B$5</f>
        <v/>
      </c>
      <c r="G11" s="9">
        <f>E11*F11-Inputs!$B$3</f>
        <v/>
      </c>
      <c r="H11" s="9">
        <f>F11-(Inputs!$B$6*Inputs!$B$19/(Inputs!$B$7+Inputs!$B$19)+D11*Inputs!$B$10*Inputs!$B$8*Inputs!$C$19/(Inputs!$B$9+Inputs!$C$19)+Inputs!$B$5)</f>
        <v/>
      </c>
      <c r="I11" s="9">
        <f>G11-(E11*(Inputs!$B$6*Inputs!$B$19/(Inputs!$B$7+Inputs!$B$19)+D11*Inputs!$B$10*Inputs!$B$8*Inputs!$C$19/(Inputs!$B$9+Inputs!$C$19)+Inputs!$B$5)-Inputs!$B$3)</f>
        <v/>
      </c>
    </row>
    <row r="12">
      <c r="A12">
        <f>Inputs!A20</f>
        <v/>
      </c>
      <c r="B12">
        <f>Inputs!B20</f>
        <v/>
      </c>
      <c r="C12">
        <f>Inputs!C20</f>
        <v/>
      </c>
      <c r="D12">
        <f>Inputs!$B$15</f>
        <v/>
      </c>
      <c r="E12" s="8">
        <f>Inputs!$B$11</f>
        <v/>
      </c>
      <c r="F12" s="9">
        <f>Inputs!$B$6*B12/(Inputs!$B$7+B12)+D12*Inputs!$B$10*Inputs!$B$8*C12/(Inputs!$B$9+C12)+Inputs!$B$5</f>
        <v/>
      </c>
      <c r="G12" s="9">
        <f>E12*F12-Inputs!$B$3</f>
        <v/>
      </c>
      <c r="H12" s="9">
        <f>F12-(Inputs!$B$6*Inputs!$B$19/(Inputs!$B$7+Inputs!$B$19)+D12*Inputs!$B$10*Inputs!$B$8*Inputs!$C$19/(Inputs!$B$9+Inputs!$C$19)+Inputs!$B$5)</f>
        <v/>
      </c>
      <c r="I12" s="9">
        <f>G12-(E12*(Inputs!$B$6*Inputs!$B$19/(Inputs!$B$7+Inputs!$B$19)+D12*Inputs!$B$10*Inputs!$B$8*Inputs!$C$19/(Inputs!$B$9+Inputs!$C$19)+Inputs!$B$5)-Inputs!$B$3)</f>
        <v/>
      </c>
    </row>
    <row r="13">
      <c r="A13">
        <f>Inputs!A20</f>
        <v/>
      </c>
      <c r="B13">
        <f>Inputs!B20</f>
        <v/>
      </c>
      <c r="C13">
        <f>Inputs!C20</f>
        <v/>
      </c>
      <c r="D13">
        <f>Inputs!$B$15</f>
        <v/>
      </c>
      <c r="E13" s="8">
        <f>Inputs!$B$12</f>
        <v/>
      </c>
      <c r="F13" s="9">
        <f>Inputs!$B$6*B13/(Inputs!$B$7+B13)+D13*Inputs!$B$10*Inputs!$B$8*C13/(Inputs!$B$9+C13)+Inputs!$B$5</f>
        <v/>
      </c>
      <c r="G13" s="9">
        <f>E13*F13-Inputs!$B$3</f>
        <v/>
      </c>
      <c r="H13" s="9">
        <f>F13-(Inputs!$B$6*Inputs!$B$19/(Inputs!$B$7+Inputs!$B$19)+D13*Inputs!$B$10*Inputs!$B$8*Inputs!$C$19/(Inputs!$B$9+Inputs!$C$19)+Inputs!$B$5)</f>
        <v/>
      </c>
      <c r="I13" s="9">
        <f>G13-(E13*(Inputs!$B$6*Inputs!$B$19/(Inputs!$B$7+Inputs!$B$19)+D13*Inputs!$B$10*Inputs!$B$8*Inputs!$C$19/(Inputs!$B$9+Inputs!$C$19)+Inputs!$B$5)-Inputs!$B$3)</f>
        <v/>
      </c>
    </row>
    <row r="14">
      <c r="A14">
        <f>Inputs!A21</f>
        <v/>
      </c>
      <c r="B14">
        <f>Inputs!B21</f>
        <v/>
      </c>
      <c r="C14">
        <f>Inputs!C21</f>
        <v/>
      </c>
      <c r="D14">
        <f>Inputs!$B$13</f>
        <v/>
      </c>
      <c r="E14" s="8">
        <f>Inputs!$B$11</f>
        <v/>
      </c>
      <c r="F14" s="9">
        <f>Inputs!$B$6*B14/(Inputs!$B$7+B14)+D14*Inputs!$B$10*Inputs!$B$8*C14/(Inputs!$B$9+C14)+Inputs!$B$5</f>
        <v/>
      </c>
      <c r="G14" s="9">
        <f>E14*F14-Inputs!$B$3</f>
        <v/>
      </c>
      <c r="H14" s="9">
        <f>F14-(Inputs!$B$6*Inputs!$B$19/(Inputs!$B$7+Inputs!$B$19)+D14*Inputs!$B$10*Inputs!$B$8*Inputs!$C$19/(Inputs!$B$9+Inputs!$C$19)+Inputs!$B$5)</f>
        <v/>
      </c>
      <c r="I14" s="9">
        <f>G14-(E14*(Inputs!$B$6*Inputs!$B$19/(Inputs!$B$7+Inputs!$B$19)+D14*Inputs!$B$10*Inputs!$B$8*Inputs!$C$19/(Inputs!$B$9+Inputs!$C$19)+Inputs!$B$5)-Inputs!$B$3)</f>
        <v/>
      </c>
    </row>
    <row r="15">
      <c r="A15">
        <f>Inputs!A21</f>
        <v/>
      </c>
      <c r="B15">
        <f>Inputs!B21</f>
        <v/>
      </c>
      <c r="C15">
        <f>Inputs!C21</f>
        <v/>
      </c>
      <c r="D15">
        <f>Inputs!$B$13</f>
        <v/>
      </c>
      <c r="E15" s="8">
        <f>Inputs!$B$12</f>
        <v/>
      </c>
      <c r="F15" s="9">
        <f>Inputs!$B$6*B15/(Inputs!$B$7+B15)+D15*Inputs!$B$10*Inputs!$B$8*C15/(Inputs!$B$9+C15)+Inputs!$B$5</f>
        <v/>
      </c>
      <c r="G15" s="9">
        <f>E15*F15-Inputs!$B$3</f>
        <v/>
      </c>
      <c r="H15" s="9">
        <f>F15-(Inputs!$B$6*Inputs!$B$19/(Inputs!$B$7+Inputs!$B$19)+D15*Inputs!$B$10*Inputs!$B$8*Inputs!$C$19/(Inputs!$B$9+Inputs!$C$19)+Inputs!$B$5)</f>
        <v/>
      </c>
      <c r="I15" s="9">
        <f>G15-(E15*(Inputs!$B$6*Inputs!$B$19/(Inputs!$B$7+Inputs!$B$19)+D15*Inputs!$B$10*Inputs!$B$8*Inputs!$C$19/(Inputs!$B$9+Inputs!$C$19)+Inputs!$B$5)-Inputs!$B$3)</f>
        <v/>
      </c>
    </row>
    <row r="16">
      <c r="A16">
        <f>Inputs!A21</f>
        <v/>
      </c>
      <c r="B16">
        <f>Inputs!B21</f>
        <v/>
      </c>
      <c r="C16">
        <f>Inputs!C21</f>
        <v/>
      </c>
      <c r="D16">
        <f>Inputs!$B$14</f>
        <v/>
      </c>
      <c r="E16" s="8">
        <f>Inputs!$B$11</f>
        <v/>
      </c>
      <c r="F16" s="9">
        <f>Inputs!$B$6*B16/(Inputs!$B$7+B16)+D16*Inputs!$B$10*Inputs!$B$8*C16/(Inputs!$B$9+C16)+Inputs!$B$5</f>
        <v/>
      </c>
      <c r="G16" s="9">
        <f>E16*F16-Inputs!$B$3</f>
        <v/>
      </c>
      <c r="H16" s="9">
        <f>F16-(Inputs!$B$6*Inputs!$B$19/(Inputs!$B$7+Inputs!$B$19)+D16*Inputs!$B$10*Inputs!$B$8*Inputs!$C$19/(Inputs!$B$9+Inputs!$C$19)+Inputs!$B$5)</f>
        <v/>
      </c>
      <c r="I16" s="9">
        <f>G16-(E16*(Inputs!$B$6*Inputs!$B$19/(Inputs!$B$7+Inputs!$B$19)+D16*Inputs!$B$10*Inputs!$B$8*Inputs!$C$19/(Inputs!$B$9+Inputs!$C$19)+Inputs!$B$5)-Inputs!$B$3)</f>
        <v/>
      </c>
    </row>
    <row r="17">
      <c r="A17">
        <f>Inputs!A21</f>
        <v/>
      </c>
      <c r="B17">
        <f>Inputs!B21</f>
        <v/>
      </c>
      <c r="C17">
        <f>Inputs!C21</f>
        <v/>
      </c>
      <c r="D17">
        <f>Inputs!$B$14</f>
        <v/>
      </c>
      <c r="E17" s="8">
        <f>Inputs!$B$12</f>
        <v/>
      </c>
      <c r="F17" s="9">
        <f>Inputs!$B$6*B17/(Inputs!$B$7+B17)+D17*Inputs!$B$10*Inputs!$B$8*C17/(Inputs!$B$9+C17)+Inputs!$B$5</f>
        <v/>
      </c>
      <c r="G17" s="9">
        <f>E17*F17-Inputs!$B$3</f>
        <v/>
      </c>
      <c r="H17" s="9">
        <f>F17-(Inputs!$B$6*Inputs!$B$19/(Inputs!$B$7+Inputs!$B$19)+D17*Inputs!$B$10*Inputs!$B$8*Inputs!$C$19/(Inputs!$B$9+Inputs!$C$19)+Inputs!$B$5)</f>
        <v/>
      </c>
      <c r="I17" s="9">
        <f>G17-(E17*(Inputs!$B$6*Inputs!$B$19/(Inputs!$B$7+Inputs!$B$19)+D17*Inputs!$B$10*Inputs!$B$8*Inputs!$C$19/(Inputs!$B$9+Inputs!$C$19)+Inputs!$B$5)-Inputs!$B$3)</f>
        <v/>
      </c>
    </row>
    <row r="18">
      <c r="A18">
        <f>Inputs!A21</f>
        <v/>
      </c>
      <c r="B18">
        <f>Inputs!B21</f>
        <v/>
      </c>
      <c r="C18">
        <f>Inputs!C21</f>
        <v/>
      </c>
      <c r="D18">
        <f>Inputs!$B$15</f>
        <v/>
      </c>
      <c r="E18" s="8">
        <f>Inputs!$B$11</f>
        <v/>
      </c>
      <c r="F18" s="9">
        <f>Inputs!$B$6*B18/(Inputs!$B$7+B18)+D18*Inputs!$B$10*Inputs!$B$8*C18/(Inputs!$B$9+C18)+Inputs!$B$5</f>
        <v/>
      </c>
      <c r="G18" s="9">
        <f>E18*F18-Inputs!$B$3</f>
        <v/>
      </c>
      <c r="H18" s="9">
        <f>F18-(Inputs!$B$6*Inputs!$B$19/(Inputs!$B$7+Inputs!$B$19)+D18*Inputs!$B$10*Inputs!$B$8*Inputs!$C$19/(Inputs!$B$9+Inputs!$C$19)+Inputs!$B$5)</f>
        <v/>
      </c>
      <c r="I18" s="9">
        <f>G18-(E18*(Inputs!$B$6*Inputs!$B$19/(Inputs!$B$7+Inputs!$B$19)+D18*Inputs!$B$10*Inputs!$B$8*Inputs!$C$19/(Inputs!$B$9+Inputs!$C$19)+Inputs!$B$5)-Inputs!$B$3)</f>
        <v/>
      </c>
    </row>
    <row r="19">
      <c r="A19">
        <f>Inputs!A21</f>
        <v/>
      </c>
      <c r="B19">
        <f>Inputs!B21</f>
        <v/>
      </c>
      <c r="C19">
        <f>Inputs!C21</f>
        <v/>
      </c>
      <c r="D19">
        <f>Inputs!$B$15</f>
        <v/>
      </c>
      <c r="E19" s="8">
        <f>Inputs!$B$12</f>
        <v/>
      </c>
      <c r="F19" s="9">
        <f>Inputs!$B$6*B19/(Inputs!$B$7+B19)+D19*Inputs!$B$10*Inputs!$B$8*C19/(Inputs!$B$9+C19)+Inputs!$B$5</f>
        <v/>
      </c>
      <c r="G19" s="9">
        <f>E19*F19-Inputs!$B$3</f>
        <v/>
      </c>
      <c r="H19" s="9">
        <f>F19-(Inputs!$B$6*Inputs!$B$19/(Inputs!$B$7+Inputs!$B$19)+D19*Inputs!$B$10*Inputs!$B$8*Inputs!$C$19/(Inputs!$B$9+Inputs!$C$19)+Inputs!$B$5)</f>
        <v/>
      </c>
      <c r="I19" s="9">
        <f>G19-(E19*(Inputs!$B$6*Inputs!$B$19/(Inputs!$B$7+Inputs!$B$19)+D19*Inputs!$B$10*Inputs!$B$8*Inputs!$C$19/(Inputs!$B$9+Inputs!$C$19)+Inputs!$B$5)-Inputs!$B$3)</f>
        <v/>
      </c>
    </row>
    <row r="20">
      <c r="A20">
        <f>Inputs!A22</f>
        <v/>
      </c>
      <c r="B20">
        <f>Inputs!B22</f>
        <v/>
      </c>
      <c r="C20">
        <f>Inputs!C22</f>
        <v/>
      </c>
      <c r="D20">
        <f>Inputs!$B$13</f>
        <v/>
      </c>
      <c r="E20" s="8">
        <f>Inputs!$B$11</f>
        <v/>
      </c>
      <c r="F20" s="9">
        <f>Inputs!$B$6*B20/(Inputs!$B$7+B20)+D20*Inputs!$B$10*Inputs!$B$8*C20/(Inputs!$B$9+C20)+Inputs!$B$5</f>
        <v/>
      </c>
      <c r="G20" s="9">
        <f>E20*F20-Inputs!$B$3</f>
        <v/>
      </c>
      <c r="H20" s="9">
        <f>F20-(Inputs!$B$6*Inputs!$B$19/(Inputs!$B$7+Inputs!$B$19)+D20*Inputs!$B$10*Inputs!$B$8*Inputs!$C$19/(Inputs!$B$9+Inputs!$C$19)+Inputs!$B$5)</f>
        <v/>
      </c>
      <c r="I20" s="9">
        <f>G20-(E20*(Inputs!$B$6*Inputs!$B$19/(Inputs!$B$7+Inputs!$B$19)+D20*Inputs!$B$10*Inputs!$B$8*Inputs!$C$19/(Inputs!$B$9+Inputs!$C$19)+Inputs!$B$5)-Inputs!$B$3)</f>
        <v/>
      </c>
    </row>
    <row r="21">
      <c r="A21">
        <f>Inputs!A22</f>
        <v/>
      </c>
      <c r="B21">
        <f>Inputs!B22</f>
        <v/>
      </c>
      <c r="C21">
        <f>Inputs!C22</f>
        <v/>
      </c>
      <c r="D21">
        <f>Inputs!$B$13</f>
        <v/>
      </c>
      <c r="E21" s="8">
        <f>Inputs!$B$12</f>
        <v/>
      </c>
      <c r="F21" s="9">
        <f>Inputs!$B$6*B21/(Inputs!$B$7+B21)+D21*Inputs!$B$10*Inputs!$B$8*C21/(Inputs!$B$9+C21)+Inputs!$B$5</f>
        <v/>
      </c>
      <c r="G21" s="9">
        <f>E21*F21-Inputs!$B$3</f>
        <v/>
      </c>
      <c r="H21" s="9">
        <f>F21-(Inputs!$B$6*Inputs!$B$19/(Inputs!$B$7+Inputs!$B$19)+D21*Inputs!$B$10*Inputs!$B$8*Inputs!$C$19/(Inputs!$B$9+Inputs!$C$19)+Inputs!$B$5)</f>
        <v/>
      </c>
      <c r="I21" s="9">
        <f>G21-(E21*(Inputs!$B$6*Inputs!$B$19/(Inputs!$B$7+Inputs!$B$19)+D21*Inputs!$B$10*Inputs!$B$8*Inputs!$C$19/(Inputs!$B$9+Inputs!$C$19)+Inputs!$B$5)-Inputs!$B$3)</f>
        <v/>
      </c>
    </row>
    <row r="22">
      <c r="A22">
        <f>Inputs!A22</f>
        <v/>
      </c>
      <c r="B22">
        <f>Inputs!B22</f>
        <v/>
      </c>
      <c r="C22">
        <f>Inputs!C22</f>
        <v/>
      </c>
      <c r="D22">
        <f>Inputs!$B$14</f>
        <v/>
      </c>
      <c r="E22" s="8">
        <f>Inputs!$B$11</f>
        <v/>
      </c>
      <c r="F22" s="9">
        <f>Inputs!$B$6*B22/(Inputs!$B$7+B22)+D22*Inputs!$B$10*Inputs!$B$8*C22/(Inputs!$B$9+C22)+Inputs!$B$5</f>
        <v/>
      </c>
      <c r="G22" s="9">
        <f>E22*F22-Inputs!$B$3</f>
        <v/>
      </c>
      <c r="H22" s="9">
        <f>F22-(Inputs!$B$6*Inputs!$B$19/(Inputs!$B$7+Inputs!$B$19)+D22*Inputs!$B$10*Inputs!$B$8*Inputs!$C$19/(Inputs!$B$9+Inputs!$C$19)+Inputs!$B$5)</f>
        <v/>
      </c>
      <c r="I22" s="9">
        <f>G22-(E22*(Inputs!$B$6*Inputs!$B$19/(Inputs!$B$7+Inputs!$B$19)+D22*Inputs!$B$10*Inputs!$B$8*Inputs!$C$19/(Inputs!$B$9+Inputs!$C$19)+Inputs!$B$5)-Inputs!$B$3)</f>
        <v/>
      </c>
    </row>
    <row r="23">
      <c r="A23">
        <f>Inputs!A22</f>
        <v/>
      </c>
      <c r="B23">
        <f>Inputs!B22</f>
        <v/>
      </c>
      <c r="C23">
        <f>Inputs!C22</f>
        <v/>
      </c>
      <c r="D23">
        <f>Inputs!$B$14</f>
        <v/>
      </c>
      <c r="E23" s="8">
        <f>Inputs!$B$12</f>
        <v/>
      </c>
      <c r="F23" s="9">
        <f>Inputs!$B$6*B23/(Inputs!$B$7+B23)+D23*Inputs!$B$10*Inputs!$B$8*C23/(Inputs!$B$9+C23)+Inputs!$B$5</f>
        <v/>
      </c>
      <c r="G23" s="9">
        <f>E23*F23-Inputs!$B$3</f>
        <v/>
      </c>
      <c r="H23" s="9">
        <f>F23-(Inputs!$B$6*Inputs!$B$19/(Inputs!$B$7+Inputs!$B$19)+D23*Inputs!$B$10*Inputs!$B$8*Inputs!$C$19/(Inputs!$B$9+Inputs!$C$19)+Inputs!$B$5)</f>
        <v/>
      </c>
      <c r="I23" s="9">
        <f>G23-(E23*(Inputs!$B$6*Inputs!$B$19/(Inputs!$B$7+Inputs!$B$19)+D23*Inputs!$B$10*Inputs!$B$8*Inputs!$C$19/(Inputs!$B$9+Inputs!$C$19)+Inputs!$B$5)-Inputs!$B$3)</f>
        <v/>
      </c>
    </row>
    <row r="24">
      <c r="A24">
        <f>Inputs!A22</f>
        <v/>
      </c>
      <c r="B24">
        <f>Inputs!B22</f>
        <v/>
      </c>
      <c r="C24">
        <f>Inputs!C22</f>
        <v/>
      </c>
      <c r="D24">
        <f>Inputs!$B$15</f>
        <v/>
      </c>
      <c r="E24" s="8">
        <f>Inputs!$B$11</f>
        <v/>
      </c>
      <c r="F24" s="9">
        <f>Inputs!$B$6*B24/(Inputs!$B$7+B24)+D24*Inputs!$B$10*Inputs!$B$8*C24/(Inputs!$B$9+C24)+Inputs!$B$5</f>
        <v/>
      </c>
      <c r="G24" s="9">
        <f>E24*F24-Inputs!$B$3</f>
        <v/>
      </c>
      <c r="H24" s="9">
        <f>F24-(Inputs!$B$6*Inputs!$B$19/(Inputs!$B$7+Inputs!$B$19)+D24*Inputs!$B$10*Inputs!$B$8*Inputs!$C$19/(Inputs!$B$9+Inputs!$C$19)+Inputs!$B$5)</f>
        <v/>
      </c>
      <c r="I24" s="9">
        <f>G24-(E24*(Inputs!$B$6*Inputs!$B$19/(Inputs!$B$7+Inputs!$B$19)+D24*Inputs!$B$10*Inputs!$B$8*Inputs!$C$19/(Inputs!$B$9+Inputs!$C$19)+Inputs!$B$5)-Inputs!$B$3)</f>
        <v/>
      </c>
    </row>
    <row r="25">
      <c r="A25">
        <f>Inputs!A22</f>
        <v/>
      </c>
      <c r="B25">
        <f>Inputs!B22</f>
        <v/>
      </c>
      <c r="C25">
        <f>Inputs!C22</f>
        <v/>
      </c>
      <c r="D25">
        <f>Inputs!$B$15</f>
        <v/>
      </c>
      <c r="E25" s="8">
        <f>Inputs!$B$12</f>
        <v/>
      </c>
      <c r="F25" s="9">
        <f>Inputs!$B$6*B25/(Inputs!$B$7+B25)+D25*Inputs!$B$10*Inputs!$B$8*C25/(Inputs!$B$9+C25)+Inputs!$B$5</f>
        <v/>
      </c>
      <c r="G25" s="9">
        <f>E25*F25-Inputs!$B$3</f>
        <v/>
      </c>
      <c r="H25" s="9">
        <f>F25-(Inputs!$B$6*Inputs!$B$19/(Inputs!$B$7+Inputs!$B$19)+D25*Inputs!$B$10*Inputs!$B$8*Inputs!$C$19/(Inputs!$B$9+Inputs!$C$19)+Inputs!$B$5)</f>
        <v/>
      </c>
      <c r="I25" s="9">
        <f>G25-(E25*(Inputs!$B$6*Inputs!$B$19/(Inputs!$B$7+Inputs!$B$19)+D25*Inputs!$B$10*Inputs!$B$8*Inputs!$C$19/(Inputs!$B$9+Inputs!$C$19)+Inputs!$B$5)-Inputs!$B$3)</f>
        <v/>
      </c>
    </row>
    <row r="27">
      <c r="A27" t="inlineStr">
        <is>
          <t>Each row compares a plan with the current plan under the same multiplier and margin. Compare changes, not unrelated totals.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One-at-a-time sensitivity: contribution change vs current (£k)</t>
        </is>
      </c>
    </row>
    <row r="3">
      <c r="A3" t="inlineStr">
        <is>
          <t>Plan search spend (£k)</t>
        </is>
      </c>
      <c r="B3" s="3" t="n">
        <v>120</v>
      </c>
    </row>
    <row r="4">
      <c r="A4" t="inlineStr">
        <is>
          <t>Plan social spend (£k)</t>
        </is>
      </c>
      <c r="B4" s="3" t="n">
        <v>150</v>
      </c>
    </row>
    <row r="5">
      <c r="A5" t="inlineStr">
        <is>
          <t>Current search spend (£k)</t>
        </is>
      </c>
      <c r="B5">
        <f>Inputs!B19</f>
        <v/>
      </c>
    </row>
    <row r="6">
      <c r="A6" t="inlineStr">
        <is>
          <t>Current social spend (£k)</t>
        </is>
      </c>
      <c r="B6">
        <f>Inputs!C19</f>
        <v/>
      </c>
    </row>
    <row r="8">
      <c r="A8" s="6" t="inlineStr">
        <is>
          <t>Assumption</t>
        </is>
      </c>
      <c r="B8" s="6" t="inlineStr">
        <is>
          <t>Low</t>
        </is>
      </c>
      <c r="C8" s="6" t="inlineStr">
        <is>
          <t>Base</t>
        </is>
      </c>
      <c r="D8" s="6" t="inlineStr">
        <is>
          <t>High</t>
        </is>
      </c>
      <c r="E8" s="6" t="inlineStr">
        <is>
          <t>Change at low (£k)</t>
        </is>
      </c>
      <c r="F8" s="6" t="inlineStr">
        <is>
          <t>Change at high (£k)</t>
        </is>
      </c>
      <c r="G8" s="6" t="inlineStr">
        <is>
          <t>Range (£k)</t>
        </is>
      </c>
      <c r="H8" s="6" t="inlineStr">
        <is>
          <t>Low minus base</t>
        </is>
      </c>
      <c r="I8" s="6" t="inlineStr">
        <is>
          <t>High minus base</t>
        </is>
      </c>
    </row>
    <row r="9">
      <c r="A9" t="inlineStr">
        <is>
          <t>Social response multiplier</t>
        </is>
      </c>
      <c r="B9" s="3" t="n">
        <v>0.7</v>
      </c>
      <c r="C9">
        <f>Inputs!$B$14</f>
        <v/>
      </c>
      <c r="D9" s="3" t="n">
        <v>1.3</v>
      </c>
      <c r="E9" s="9">
        <f>$C$10*((Inputs!$B$6*$B$3/($C$12+$B$3)-Inputs!$B$6*$B$5/($C$12+$B$5))+$B$9*$C$11*(Inputs!$B$8*$B$4/(Inputs!$B$9+$B$4)-Inputs!$B$8*$B$6/(Inputs!$B$9+$B$6)))</f>
        <v/>
      </c>
      <c r="F9" s="9">
        <f>$C$10*((Inputs!$B$6*$B$3/($C$12+$B$3)-Inputs!$B$6*$B$5/($C$12+$B$5))+$D$9*$C$11*(Inputs!$B$8*$B$4/(Inputs!$B$9+$B$4)-Inputs!$B$8*$B$6/(Inputs!$B$9+$B$6)))</f>
        <v/>
      </c>
      <c r="G9" s="9">
        <f>ABS(F9-E9)</f>
        <v/>
      </c>
      <c r="H9" s="9">
        <f>E9-$B$15</f>
        <v/>
      </c>
      <c r="I9" s="9">
        <f>F9-$B$15</f>
        <v/>
      </c>
    </row>
    <row r="10">
      <c r="A10" t="inlineStr">
        <is>
          <t>Pre-ad margin</t>
        </is>
      </c>
      <c r="B10" s="3" t="n">
        <v>0.3</v>
      </c>
      <c r="C10">
        <f>Inputs!$B$11</f>
        <v/>
      </c>
      <c r="D10" s="3" t="n">
        <v>0.5</v>
      </c>
      <c r="E10" s="9">
        <f>$B$10*((Inputs!$B$6*$B$3/($C$12+$B$3)-Inputs!$B$6*$B$5/($C$12+$B$5))+$C$9*$C$11*(Inputs!$B$8*$B$4/(Inputs!$B$9+$B$4)-Inputs!$B$8*$B$6/(Inputs!$B$9+$B$6)))</f>
        <v/>
      </c>
      <c r="F10" s="9">
        <f>$D$10*((Inputs!$B$6*$B$3/($C$12+$B$3)-Inputs!$B$6*$B$5/($C$12+$B$5))+$C$9*$C$11*(Inputs!$B$8*$B$4/(Inputs!$B$9+$B$4)-Inputs!$B$8*$B$6/(Inputs!$B$9+$B$6)))</f>
        <v/>
      </c>
      <c r="G10" s="9">
        <f>ABS(F10-E10)</f>
        <v/>
      </c>
      <c r="H10" s="9">
        <f>E10-$B$15</f>
        <v/>
      </c>
      <c r="I10" s="9">
        <f>F10-$B$15</f>
        <v/>
      </c>
    </row>
    <row r="11">
      <c r="A11" t="inlineStr">
        <is>
          <t>Share of social effect captured</t>
        </is>
      </c>
      <c r="B11" s="3" t="n">
        <v>0.8</v>
      </c>
      <c r="C11">
        <f>Inputs!$B$10</f>
        <v/>
      </c>
      <c r="D11" s="3" t="n">
        <v>1</v>
      </c>
      <c r="E11" s="9">
        <f>$C$10*((Inputs!$B$6*$B$3/($C$12+$B$3)-Inputs!$B$6*$B$5/($C$12+$B$5))+$C$9*$B$11*(Inputs!$B$8*$B$4/(Inputs!$B$9+$B$4)-Inputs!$B$8*$B$6/(Inputs!$B$9+$B$6)))</f>
        <v/>
      </c>
      <c r="F11" s="9">
        <f>$C$10*((Inputs!$B$6*$B$3/($C$12+$B$3)-Inputs!$B$6*$B$5/($C$12+$B$5))+$C$9*$D$11*(Inputs!$B$8*$B$4/(Inputs!$B$9+$B$4)-Inputs!$B$8*$B$6/(Inputs!$B$9+$B$6)))</f>
        <v/>
      </c>
      <c r="G11" s="9">
        <f>ABS(F11-E11)</f>
        <v/>
      </c>
      <c r="H11" s="9">
        <f>E11-$B$15</f>
        <v/>
      </c>
      <c r="I11" s="9">
        <f>F11-$B$15</f>
        <v/>
      </c>
    </row>
    <row r="12">
      <c r="A12" t="inlineStr">
        <is>
          <t>Search half-saturation (£k)</t>
        </is>
      </c>
      <c r="B12" s="3" t="n">
        <v>70</v>
      </c>
      <c r="C12">
        <f>Inputs!$B$7</f>
        <v/>
      </c>
      <c r="D12" s="3" t="n">
        <v>130</v>
      </c>
      <c r="E12" s="9">
        <f>$C$10*((Inputs!$B$6*$B$3/($B$12+$B$3)-Inputs!$B$6*$B$5/($B$12+$B$5))+$C$9*$C$11*(Inputs!$B$8*$B$4/(Inputs!$B$9+$B$4)-Inputs!$B$8*$B$6/(Inputs!$B$9+$B$6)))</f>
        <v/>
      </c>
      <c r="F12" s="9">
        <f>$C$10*((Inputs!$B$6*$B$3/($D$12+$B$3)-Inputs!$B$6*$B$5/($D$12+$B$5))+$C$9*$C$11*(Inputs!$B$8*$B$4/(Inputs!$B$9+$B$4)-Inputs!$B$8*$B$6/(Inputs!$B$9+$B$6)))</f>
        <v/>
      </c>
      <c r="G12" s="9">
        <f>ABS(F12-E12)</f>
        <v/>
      </c>
      <c r="H12" s="9">
        <f>E12-$B$15</f>
        <v/>
      </c>
      <c r="I12" s="9">
        <f>F12-$B$15</f>
        <v/>
      </c>
    </row>
    <row r="13">
      <c r="A13" t="inlineStr">
        <is>
          <t>Brand incremental revenue (£k)</t>
        </is>
      </c>
      <c r="B13" s="3" t="n">
        <v>30</v>
      </c>
      <c r="C13">
        <f>Inputs!$B$5</f>
        <v/>
      </c>
      <c r="D13" s="3" t="n">
        <v>90</v>
      </c>
      <c r="E13" s="9">
        <f>$C$10*((Inputs!$B$6*$B$3/($C$12+$B$3)-Inputs!$B$6*$B$5/($C$12+$B$5))+$C$9*$C$11*(Inputs!$B$8*$B$4/(Inputs!$B$9+$B$4)-Inputs!$B$8*$B$6/(Inputs!$B$9+$B$6)))</f>
        <v/>
      </c>
      <c r="F13" s="9">
        <f>$C$10*((Inputs!$B$6*$B$3/($C$12+$B$3)-Inputs!$B$6*$B$5/($C$12+$B$5))+$C$9*$C$11*(Inputs!$B$8*$B$4/(Inputs!$B$9+$B$4)-Inputs!$B$8*$B$6/(Inputs!$B$9+$B$6)))</f>
        <v/>
      </c>
      <c r="G13" s="9">
        <f>ABS(F13-E13)</f>
        <v/>
      </c>
      <c r="H13" s="9">
        <f>E13-$B$15</f>
        <v/>
      </c>
      <c r="I13" s="9">
        <f>F13-$B$15</f>
        <v/>
      </c>
    </row>
    <row r="15">
      <c r="A15" s="5" t="inlineStr">
        <is>
          <t>Base-case change vs current (£k)</t>
        </is>
      </c>
      <c r="B15" s="9">
        <f>$C$10*((Inputs!$B$6*$B$3/($C$12+$B$3)-Inputs!$B$6*$B$5/($C$12+$B$5))+$C$9*$C$11*(Inputs!$B$8*$B$4/(Inputs!$B$9+$B$4)-Inputs!$B$8*$B$6/(Inputs!$B$9+$B$6)))</f>
        <v/>
      </c>
    </row>
    <row r="17">
      <c r="A17" t="inlineStr">
        <is>
          <t>Brand revenue shows a zero range because both plans spend the same £30k on brand: an assumption can move the total a lot and the decision not at all.</t>
        </is>
      </c>
    </row>
    <row r="18">
      <c r="A18" t="inlineStr">
        <is>
          <t>Sort the rows by the Range column (Data &gt; Sort) to get a classic tornado order. One-at-a-time ranges ignore interactions.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2026-10-25T01:01:08Z</dcterms:created>
  <dcterms:modified xmlns:dcterms="http://purl.org/dc/terms/" xmlns:xsi="http://www.w3.org/2001/XMLSchema-instance" xsi:type="dcterms:W3CDTF">2026-10-25T01:01:08Z</dcterms:modified>
</cp:coreProperties>
</file>